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3350" windowHeight="9150" activeTab="0"/>
  </bookViews>
  <sheets>
    <sheet name="Kayak Build" sheetId="1" r:id="rId1"/>
  </sheets>
  <definedNames/>
  <calcPr fullCalcOnLoad="1"/>
</workbook>
</file>

<file path=xl/sharedStrings.xml><?xml version="1.0" encoding="utf-8"?>
<sst xmlns="http://schemas.openxmlformats.org/spreadsheetml/2006/main" count="168" uniqueCount="127">
  <si>
    <t>Task</t>
  </si>
  <si>
    <t>Temp at glue time</t>
  </si>
  <si>
    <t>75F</t>
  </si>
  <si>
    <t>Low point in night</t>
  </si>
  <si>
    <t>65F</t>
  </si>
  <si>
    <t>Date</t>
  </si>
  <si>
    <t>MFGLH</t>
  </si>
  <si>
    <t>Material Failed, Glue Line Held - Satisfactory</t>
  </si>
  <si>
    <t>Clean Up Sheer Clamps - Hang and Set Aside</t>
  </si>
  <si>
    <t>TOTAL Man Hours</t>
  </si>
  <si>
    <t>Number of People on task</t>
  </si>
  <si>
    <t>Total Hours</t>
  </si>
  <si>
    <t>Result of glue pot test at ~12hrs</t>
  </si>
  <si>
    <t>Consumable materials over Kit</t>
  </si>
  <si>
    <t xml:space="preserve">1 Sheet half inch ply, 4 x 1" x 3" x 8' pine for edges and hangers.  This material will all subsequently get used to build storage racks in garage.  Mix pots, mask tape, glue brushes, Vinegar, Wax Paper, Latex Gloves, Respirator, Sandpaper, Dust Masks </t>
  </si>
  <si>
    <t>80F</t>
  </si>
  <si>
    <t>Purchase Materials for gluing table, build table, prep space with card floor, dust screen, glue area, make plastic pipe clamps, prepare table straight edge.  Layout all panels on table and check fit, repack in shipping containers for protection .  Make up sheer clamps, dry fit, glue up</t>
  </si>
  <si>
    <t>Roy Folland - Sea Wolf and Sea Lion</t>
  </si>
  <si>
    <t>Clean up, Glue on bows to Sea Lion side panels</t>
  </si>
  <si>
    <t>78F</t>
  </si>
  <si>
    <t>Paper Dixie Cups for Glue Mix</t>
  </si>
  <si>
    <t>Prep and Glue Bottom Panels Sea Lion</t>
  </si>
  <si>
    <t>76F</t>
  </si>
  <si>
    <t>70F</t>
  </si>
  <si>
    <t>Prep and glue deck on Sea Wolf</t>
  </si>
  <si>
    <t>Unpack and check contents, inventory hardware and set aside on inventory shelf.  Read Manual Cover to Cover</t>
  </si>
  <si>
    <t>Clean up Sea Wolf Deck,  Prep and Glue Sea Lion Deck.  60 grit scour all finger joints made in all side and bottom panels.  220 grit sand all side and bottom panels, Sea Wolf Deck and bulkheads and knee braces.  Select good faces to exterior of boat.  Mark up bows and sterns in small print inside boat.  Set up coating table.  Coat inside of Sea Lion Bottom, one side of all bulkheads and knee braces.</t>
  </si>
  <si>
    <t>Prep and Glue Sheer Clamps to Sea Wolf.  Epoxy fillet inside edges.</t>
  </si>
  <si>
    <t>72F</t>
  </si>
  <si>
    <t>68F</t>
  </si>
  <si>
    <t>Pumps Epoxy for Process</t>
  </si>
  <si>
    <t>1 - remainder thickened</t>
  </si>
  <si>
    <t>1.5 per joint</t>
  </si>
  <si>
    <t>10 pumps</t>
  </si>
  <si>
    <t>1 per joint  - remainder thickened</t>
  </si>
  <si>
    <t>2 per joint</t>
  </si>
  <si>
    <t>6 pumps to wet - 6 thickened to glue</t>
  </si>
  <si>
    <t>Prep and Glue Sheer Clamps to Sea Lion.  Epoxy fillet inside edges.</t>
  </si>
  <si>
    <t>MFGLF</t>
  </si>
  <si>
    <t>4 to coat ALL edges and 5 thickened PER clamp</t>
  </si>
  <si>
    <t>4 to coat ALL edges and 4 thickened PER clamp</t>
  </si>
  <si>
    <t>Cut sheer clamp bevels on Sea Wolf, Clean up panels and mark up for hole drilling</t>
  </si>
  <si>
    <t>Mark up side panels both boats - double cross check with second party</t>
  </si>
  <si>
    <t xml:space="preserve">5 pumps for all glue seams.  6 pumps and thickened to fit bulkheads.  </t>
  </si>
  <si>
    <t>Sand all bottom panels on epoxy to key and fair and all side panels to key.  Scribe at 1" and 3/16".  Bever all inner edges.  Round sheer clamp on inner edges.  Drill bottom panels and side panels, Wire Bottom panels.  Breakdown glue table and convert to make up jigs for hull overlays.  Reorganize workshop space and clean.  Overlay both hulls on jigs.  Drill and wire together Sea Wolf.  Apply Sheer Clamps.  Firm up wire.  Tape over all exterior seams to protect against glue drips.  Roll boat over into padded build jig and dry fit bulkheads.  Dry fit foot pump.  Check twist.  Set bulkheads up for epoxy fillet fit.  Check for twist.  Glue hull and fillet bulkheads.  Check for twist.  Clean up.</t>
  </si>
  <si>
    <t xml:space="preserve">5 pumps for all glue seams.  5 pumps and thickened to fit bulkheads.  </t>
  </si>
  <si>
    <t>6 pumps for all tapes</t>
  </si>
  <si>
    <t>Remove stitches from Sea Lion.  Clean up inside both hulls.  Cut tapes for both hulls.  Spring bows and sterns and fit spacers.  Tape Sea Wolf, epoxy thicken bow and stern and wire up, clamp sheer clamps.</t>
  </si>
  <si>
    <t>6 pumps all tapes</t>
  </si>
  <si>
    <t>67F</t>
  </si>
  <si>
    <t>Bond in Footpad Rails.  "tack" in all deckbeams</t>
  </si>
  <si>
    <t>Clean up Sea Lion and 2nd Coat tapes.  Make up all Footrail pads.</t>
  </si>
  <si>
    <t>No Work Today</t>
  </si>
  <si>
    <t>Remove stitches on Sea Wolf.  Stitch up Sea Lion.  Fit Hull Clamps.  Dry fit bulkheads,  Remove Hull Twist, fine tune bulkhead fit.  Glur up and epoxy fillet in  bulkheads</t>
  </si>
  <si>
    <t>Clean off tapes, sand edges and paint with epoxy.  Trim green epoxy off bow and stern.  Remove Hull clamps</t>
  </si>
  <si>
    <t>Tape Sea Lion Hull.  Add doubles to aft bulkheads - both boats.  Make up all deck beams (both boats)</t>
  </si>
  <si>
    <t>Clean up footpads and deckbeams, Make up and fit "I" beam under rails for deck beams.  Tape up and epoxy fillet all footpads, iBeam ends and forward bulkheads.  Epoxy in Rudder Blocks</t>
  </si>
  <si>
    <t>Dry fit foredecks, set up on floor.  Enter boats and measure for footpump positions.  Drill Rudder Blocks and Bulkheads for steering.  Cut and prep Brass Tube and Epoxy in place</t>
  </si>
  <si>
    <t>Finish fitting Steering tubes - dry run a wire to check for clearance and fit.  Tape off and block both ends of steering tubes to protect.  Design and make up footpump pedestals with temp steel screws.  Epoxy fillet and dry fit.  Epoxy mounting blocks in place.</t>
  </si>
  <si>
    <t>77F</t>
  </si>
  <si>
    <t>Remove steel screws from footpump pedestals.  Epoxy fill and bond into boats.  Jig and make up curved forward hatches.  Drill footpads for flex steer and fit.  Epoxy seal nuts and bolts.  Denib and sand out interiors of boats (3 people).  Plane Sheer clamps to profile (2 people).  Mask "I" beams and deck edge.  Vacuum shop, boats.  Tack rag boats.  First coat Polyurethane.</t>
  </si>
  <si>
    <t>79F</t>
  </si>
  <si>
    <t>Through day - 2 coats of varnish.  Dry fit decks and cut and fit the doubler strip to the boat ends.  Pop curved hatches from moulding jig.  Clean up deck panels for bonding.</t>
  </si>
  <si>
    <t>4th Coat varnish internally</t>
  </si>
  <si>
    <t>Rub down inside of both hulls and varnish with satin coat.</t>
  </si>
  <si>
    <t>Make up aft deck hatches and fit strongback/attachment points to backs of ALL hatches.</t>
  </si>
  <si>
    <t>NSI Seat Backs and Hip Braces</t>
  </si>
  <si>
    <t>Extra Resin and Silica</t>
  </si>
  <si>
    <t>Costs US$  Aug 2004</t>
  </si>
  <si>
    <t>Deck Gear - Resin</t>
  </si>
  <si>
    <t>Varnish, Fastenings, Deck Lines</t>
  </si>
  <si>
    <t>82F</t>
  </si>
  <si>
    <t>Fit cockpit hardware.  Mask off interiors of both boats.  Deck Sea Wolf</t>
  </si>
  <si>
    <t>Sea Lion - Coat Front Deck Panel and Sheer Clamp - 6 pumps.  Coat Aft Deck Panel and sheer clamp - 7 pumps.  Thickened Epoxy for front panel and "I" beams - 6 pumps.  Thickened Epoxy for aft panel and "I" beams - 7 pumps.</t>
  </si>
  <si>
    <t>Sea Lion - Coat Front Deck Panel and Sheer Clamp - 5 pumps.  Coat Aft Deck Panel and sheer clamp - 6 pumps.  Thickened Epoxy for front panel and "I" beams - 5 pumps.  Thickened Epoxy for aft panel and "I" beams - 6 pumps</t>
  </si>
  <si>
    <t>Rags, Rollers Roller trays, 1" brushes, Halogen Bulb for shop, 4" Varnish rollers.</t>
  </si>
  <si>
    <t>36 pumps for glass down coat.  16 pumps per fill coat</t>
  </si>
  <si>
    <t xml:space="preserve">Cleared up.  Faired insets, sanded off seams on Sea Wolf and filled.  Cut hatches and cockpit in Sea Lion, faired and filled seams and holes.  Masked off deck on both boats completely.  Glued in inserts and bow and stern.  Complete sand off of Sea Wolf prior to glassing.  Cleaned Shop </t>
  </si>
  <si>
    <t>Fair up seams on Sea Lion.  Drape and wet out glass skin.  Sea Wolf, Drape and wet out glass skin.  Scarf rubrails.  Sand off hatches and knee pads.  Coat glass skins twice more through day.  Prior to last coat.  Trim brass tubes on outside of hull for steering wires.</t>
  </si>
  <si>
    <t>Flip, remove deck protection, clean up deck edges, skin with glass and epoxy - 2 coats</t>
  </si>
  <si>
    <t>Trim deck edges, open hatches and cockpits, clean all edges.  Epoxy coat</t>
  </si>
  <si>
    <t>Finish laminatining cockpit rim on Sea Lion, continue on Sea Wolf.  Finish scarphing rubrails</t>
  </si>
  <si>
    <t>Start to laminate cockpit coaming on Sea Wolf, continue on Sea Lion</t>
  </si>
  <si>
    <t>Finish laminating cockpit rim on Sea Wolf.  Trim and fair rim on Sea Lion.  Sand hull edge.  Epoxy Coat Cockpit rim on Sea Lion.  Glue on rub rails on Sea Lion.</t>
  </si>
  <si>
    <t>Trim and fair cockpit rim Sea Wolf,  Fair Rub Rails Sea Lion, Glue on rub rails to Sea Wolf, Epoxy Coat both cockpit rims and Sea Lion Rub Rails</t>
  </si>
  <si>
    <t>Cut Bevels on Clamps Sea Lion</t>
  </si>
  <si>
    <t>Alex Hours</t>
  </si>
  <si>
    <t>Varnish</t>
  </si>
  <si>
    <t>Builders Plates</t>
  </si>
  <si>
    <t xml:space="preserve">Varnish </t>
  </si>
  <si>
    <t>Varnish Trays, Rollers, Waterproof Velcro</t>
  </si>
  <si>
    <t>Turpentine</t>
  </si>
  <si>
    <t>Foam Brushes, Tounge Depressors</t>
  </si>
  <si>
    <t>Varnish Hardening</t>
  </si>
  <si>
    <t>Pumps</t>
  </si>
  <si>
    <t>Fit and adjust steering, fit all deck gear PLUS lifelines, toggle handles, compasses, pumps  (except hatch hold downs), Fit out cockpits, fit cockpit covers</t>
  </si>
  <si>
    <t>Additional bungee and webbing tape to make all lines black was $50 but not added to total cost as strictly WAS supplied in kit.</t>
  </si>
  <si>
    <t>Cut and make up all hatch hold downs.  Glue up Knee braces</t>
  </si>
  <si>
    <t>Sea Wolf</t>
  </si>
  <si>
    <t>Sea Lion</t>
  </si>
  <si>
    <t>Boat</t>
  </si>
  <si>
    <t>Rudder</t>
  </si>
  <si>
    <t>Rub Strip</t>
  </si>
  <si>
    <t>Total</t>
  </si>
  <si>
    <t>Glass Deck adds</t>
  </si>
  <si>
    <t>Fit hatch hold down straps, glue in knee braces.</t>
  </si>
  <si>
    <t>Pump and internal platform</t>
  </si>
  <si>
    <t>Pump and internal Platform</t>
  </si>
  <si>
    <t>Weight Audit</t>
  </si>
  <si>
    <t>NSI Lumbar Support "Power Post" Seat Back</t>
  </si>
  <si>
    <t>Prep all then glue together side panels of Sea Wolf and 50% of side panels for Sea Lion</t>
  </si>
  <si>
    <t>Prep and Glue Bottom Panels Sea Wolf.</t>
  </si>
  <si>
    <t>Coat inside of side panels both boats</t>
  </si>
  <si>
    <t>Rub Back and Top Coat</t>
  </si>
  <si>
    <t>Deck hardware - Carry handles, Compass, Lifelines, hard eyes in place of tape</t>
  </si>
  <si>
    <t>Pool Trials - we survived!</t>
  </si>
  <si>
    <t>Preliminary layout of deck hardware, mark hatches.  Identify items which cannot be accessed after construction and epoxy in backing blocks.</t>
  </si>
  <si>
    <t>Deck Sea Lion,  Make up both seats.  Sand all deck hatches and coat.  On Sea Wolf, Cut out hatches, Test one cut out to destruction to test glue line - failed adjacent to glue - Glue held 100%  Mark and cut out cockpit, cut out hole in deck for pump out.  Trim deck edge, grind deck edge to close, belt sand deck edge to fit.  Sand WHOLE hull and deck to fair.  Cut out Deck butt joint and fill with woodfloured epoxy.  Glue in Bow and Stern fillet pieces.</t>
  </si>
  <si>
    <t>Start to laminate cockpit coaming on Sea Lion.  Set up and Glue on rudder gudgeon blocks</t>
  </si>
  <si>
    <t>Fair rub rails Sea Wolf.  Epoxy coat.  Move Sea Lion to stands outside.  Board sand with palm sander.  Move Sea Wolf to outside.  Set up hangers in garage for varnishing.  Hand small parts.  Clean down whole shop.  Mist Down shop.  Board Sand Sea Wolf with Palm Sander.  Vacuum off boats.  First coat varnish rolled on and tipped off.</t>
  </si>
  <si>
    <t>Weekend in New Hampshire "On Golden Pond" (Squam Lake)</t>
  </si>
  <si>
    <t>Compare</t>
  </si>
  <si>
    <t>Sea Wolf Built with Rudder and no pump</t>
  </si>
  <si>
    <t>Sea Lion Built with Rudder and no pump</t>
  </si>
  <si>
    <t>Saving</t>
  </si>
  <si>
    <t>Labor hours</t>
  </si>
  <si>
    <t>Labour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</si>
</sst>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mmm\-yyyy"/>
    <numFmt numFmtId="167" formatCode="[$-409]d\-mmm\-yy;@"/>
    <numFmt numFmtId="168" formatCode="0.0"/>
    <numFmt numFmtId="169" formatCode="&quot;$&quot;#,##0.00"/>
  </numFmts>
  <fonts count="5">
    <font>
      <sz val="10"/>
      <name val="Arial"/>
      <family val="0"/>
    </font>
    <font>
      <b/>
      <sz val="10"/>
      <name val="Arial"/>
      <family val="2"/>
    </font>
    <font>
      <b/>
      <sz val="12"/>
      <name val="Arial"/>
      <family val="2"/>
    </font>
    <font>
      <sz val="8"/>
      <name val="Arial"/>
      <family val="0"/>
    </font>
    <font>
      <sz val="24"/>
      <color indexed="60"/>
      <name val="Brush Script"/>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5">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1" fontId="0" fillId="0" borderId="0" xfId="0" applyNumberFormat="1" applyAlignment="1">
      <alignment horizontal="center" vertical="top"/>
    </xf>
    <xf numFmtId="0" fontId="1" fillId="2" borderId="1" xfId="0" applyFont="1" applyFill="1" applyBorder="1" applyAlignment="1">
      <alignment horizontal="left" vertical="top"/>
    </xf>
    <xf numFmtId="0" fontId="1" fillId="2" borderId="2" xfId="0" applyFont="1" applyFill="1" applyBorder="1" applyAlignment="1">
      <alignment horizontal="center" vertical="top" wrapText="1"/>
    </xf>
    <xf numFmtId="0" fontId="1" fillId="2" borderId="2" xfId="0" applyFont="1" applyFill="1" applyBorder="1" applyAlignment="1">
      <alignment horizontal="left" vertical="top" wrapText="1"/>
    </xf>
    <xf numFmtId="167" fontId="0" fillId="0" borderId="0" xfId="0" applyNumberFormat="1" applyAlignment="1">
      <alignment horizontal="left" vertical="top"/>
    </xf>
    <xf numFmtId="167" fontId="0" fillId="3" borderId="0" xfId="0" applyNumberFormat="1" applyFill="1" applyAlignment="1">
      <alignment horizontal="left" vertical="top"/>
    </xf>
    <xf numFmtId="167" fontId="0" fillId="0" borderId="0" xfId="0" applyNumberFormat="1" applyFill="1" applyAlignment="1">
      <alignment horizontal="left" vertical="top"/>
    </xf>
    <xf numFmtId="1" fontId="0" fillId="0" borderId="0" xfId="0" applyNumberFormat="1" applyFill="1" applyAlignment="1">
      <alignment horizontal="center" vertical="top"/>
    </xf>
    <xf numFmtId="0" fontId="0" fillId="0" borderId="0" xfId="0" applyFill="1" applyAlignment="1">
      <alignment horizontal="center" vertical="top"/>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Alignment="1">
      <alignment horizontal="center" vertical="top" wrapText="1"/>
    </xf>
    <xf numFmtId="0" fontId="0" fillId="0" borderId="0" xfId="0" applyFill="1" applyAlignment="1">
      <alignment horizontal="center" vertical="top" wrapText="1"/>
    </xf>
    <xf numFmtId="2" fontId="0" fillId="0" borderId="0" xfId="0" applyNumberFormat="1" applyFill="1" applyAlignment="1">
      <alignment horizontal="center" vertical="top"/>
    </xf>
    <xf numFmtId="168" fontId="0" fillId="0" borderId="0" xfId="0" applyNumberFormat="1" applyFill="1" applyAlignment="1">
      <alignment horizontal="center" vertical="top"/>
    </xf>
    <xf numFmtId="8" fontId="0" fillId="0" borderId="0" xfId="0" applyNumberFormat="1" applyFill="1" applyAlignment="1">
      <alignment horizontal="left" vertical="top" wrapText="1"/>
    </xf>
    <xf numFmtId="4" fontId="1" fillId="2" borderId="3" xfId="0" applyNumberFormat="1" applyFont="1" applyFill="1" applyBorder="1" applyAlignment="1">
      <alignment horizontal="center" vertical="top" wrapText="1"/>
    </xf>
    <xf numFmtId="4" fontId="0" fillId="0" borderId="0" xfId="0" applyNumberFormat="1" applyAlignment="1">
      <alignment horizontal="left" vertical="top"/>
    </xf>
    <xf numFmtId="169" fontId="0" fillId="0" borderId="0" xfId="0" applyNumberFormat="1" applyFill="1" applyAlignment="1">
      <alignment horizontal="left" vertical="top"/>
    </xf>
    <xf numFmtId="169" fontId="0" fillId="0" borderId="0" xfId="0" applyNumberFormat="1" applyAlignment="1">
      <alignment horizontal="left" vertical="top"/>
    </xf>
    <xf numFmtId="167" fontId="0" fillId="2" borderId="0" xfId="0" applyNumberFormat="1" applyFill="1" applyAlignment="1">
      <alignment horizontal="left" vertical="top"/>
    </xf>
    <xf numFmtId="1" fontId="0" fillId="2" borderId="0" xfId="0" applyNumberFormat="1" applyFill="1" applyAlignment="1">
      <alignment horizontal="center" vertical="top"/>
    </xf>
    <xf numFmtId="0" fontId="0" fillId="2" borderId="0" xfId="0" applyFill="1" applyAlignment="1">
      <alignment horizontal="center" vertical="top"/>
    </xf>
    <xf numFmtId="0" fontId="0" fillId="2" borderId="0" xfId="0" applyFill="1" applyAlignment="1">
      <alignment horizontal="left" vertical="top" wrapText="1"/>
    </xf>
    <xf numFmtId="2" fontId="0" fillId="0" borderId="0" xfId="0" applyNumberFormat="1" applyFill="1" applyAlignment="1">
      <alignment horizontal="left" vertical="top"/>
    </xf>
    <xf numFmtId="2" fontId="0" fillId="0" borderId="0" xfId="0" applyNumberFormat="1" applyAlignment="1">
      <alignment horizontal="left" vertical="top"/>
    </xf>
    <xf numFmtId="2" fontId="0" fillId="0" borderId="0" xfId="0" applyNumberFormat="1" applyAlignment="1">
      <alignment horizontal="center" vertical="top"/>
    </xf>
    <xf numFmtId="0" fontId="0" fillId="0" borderId="0" xfId="0" applyAlignment="1">
      <alignment horizontal="right" vertical="top" wrapText="1"/>
    </xf>
    <xf numFmtId="0" fontId="1" fillId="0" borderId="0" xfId="0" applyFont="1" applyAlignment="1">
      <alignment horizontal="left" vertical="top" wrapText="1"/>
    </xf>
    <xf numFmtId="0" fontId="0" fillId="0" borderId="4" xfId="0" applyBorder="1" applyAlignment="1">
      <alignment horizontal="right" vertical="top" wrapText="1"/>
    </xf>
    <xf numFmtId="0" fontId="0" fillId="0" borderId="4" xfId="0" applyBorder="1" applyAlignment="1">
      <alignment horizontal="center" vertical="top"/>
    </xf>
    <xf numFmtId="168" fontId="0" fillId="0" borderId="0" xfId="0" applyNumberFormat="1" applyAlignment="1">
      <alignment horizontal="center" vertical="top"/>
    </xf>
    <xf numFmtId="169" fontId="1" fillId="0" borderId="0" xfId="0" applyNumberFormat="1" applyFont="1" applyAlignment="1">
      <alignment horizontal="left" vertical="top"/>
    </xf>
    <xf numFmtId="0" fontId="0" fillId="0" borderId="0" xfId="0" applyNumberFormat="1" applyAlignment="1">
      <alignment horizontal="left" vertical="top"/>
    </xf>
    <xf numFmtId="0" fontId="0" fillId="0" borderId="0" xfId="0" applyAlignment="1">
      <alignment horizontal="left" vertical="top" wrapText="1"/>
    </xf>
    <xf numFmtId="0" fontId="4" fillId="0" borderId="0" xfId="0" applyFont="1" applyAlignment="1">
      <alignment horizontal="center" vertical="top"/>
    </xf>
    <xf numFmtId="0" fontId="2" fillId="0" borderId="0" xfId="0" applyFont="1" applyAlignment="1">
      <alignment horizontal="center" vertical="top"/>
    </xf>
    <xf numFmtId="0" fontId="0" fillId="0" borderId="0" xfId="0"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8</xdr:col>
      <xdr:colOff>2486025</xdr:colOff>
      <xdr:row>8</xdr:row>
      <xdr:rowOff>0</xdr:rowOff>
    </xdr:to>
    <xdr:pic>
      <xdr:nvPicPr>
        <xdr:cNvPr id="1" name="Picture 1"/>
        <xdr:cNvPicPr preferRelativeResize="1">
          <a:picLocks noChangeAspect="1"/>
        </xdr:cNvPicPr>
      </xdr:nvPicPr>
      <xdr:blipFill>
        <a:blip r:embed="rId1"/>
        <a:stretch>
          <a:fillRect/>
        </a:stretch>
      </xdr:blipFill>
      <xdr:spPr>
        <a:xfrm>
          <a:off x="0" y="400050"/>
          <a:ext cx="10925175" cy="1400175"/>
        </a:xfrm>
        <a:prstGeom prst="rect">
          <a:avLst/>
        </a:prstGeom>
        <a:noFill/>
        <a:ln w="9525" cmpd="sng">
          <a:noFill/>
        </a:ln>
      </xdr:spPr>
    </xdr:pic>
    <xdr:clientData/>
  </xdr:twoCellAnchor>
  <xdr:twoCellAnchor editAs="oneCell">
    <xdr:from>
      <xdr:col>0</xdr:col>
      <xdr:colOff>0</xdr:colOff>
      <xdr:row>96</xdr:row>
      <xdr:rowOff>0</xdr:rowOff>
    </xdr:from>
    <xdr:to>
      <xdr:col>8</xdr:col>
      <xdr:colOff>2495550</xdr:colOff>
      <xdr:row>98</xdr:row>
      <xdr:rowOff>76200</xdr:rowOff>
    </xdr:to>
    <xdr:pic>
      <xdr:nvPicPr>
        <xdr:cNvPr id="2" name="Picture 4"/>
        <xdr:cNvPicPr preferRelativeResize="1">
          <a:picLocks noChangeAspect="1"/>
        </xdr:cNvPicPr>
      </xdr:nvPicPr>
      <xdr:blipFill>
        <a:blip r:embed="rId2"/>
        <a:stretch>
          <a:fillRect/>
        </a:stretch>
      </xdr:blipFill>
      <xdr:spPr>
        <a:xfrm>
          <a:off x="0" y="36671250"/>
          <a:ext cx="109347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0"/>
  <sheetViews>
    <sheetView tabSelected="1" workbookViewId="0" topLeftCell="A1">
      <selection activeCell="A9" sqref="A9"/>
    </sheetView>
  </sheetViews>
  <sheetFormatPr defaultColWidth="9.140625" defaultRowHeight="12.75"/>
  <cols>
    <col min="1" max="1" width="10.421875" style="1" bestFit="1" customWidth="1"/>
    <col min="2" max="2" width="7.8515625" style="4" customWidth="1"/>
    <col min="3" max="3" width="7.7109375" style="4" customWidth="1"/>
    <col min="4" max="4" width="69.57421875" style="3" customWidth="1"/>
    <col min="5" max="5" width="6.140625" style="4" bestFit="1" customWidth="1"/>
    <col min="6" max="6" width="5.57421875" style="4" bestFit="1" customWidth="1"/>
    <col min="7" max="7" width="8.7109375" style="4" customWidth="1"/>
    <col min="8" max="8" width="10.57421875" style="16" customWidth="1"/>
    <col min="9" max="9" width="41.421875" style="3" customWidth="1"/>
    <col min="10" max="10" width="9.421875" style="22" customWidth="1"/>
    <col min="11" max="16384" width="9.140625" style="1" customWidth="1"/>
  </cols>
  <sheetData>
    <row r="1" spans="1:10" ht="31.5">
      <c r="A1" s="40" t="s">
        <v>17</v>
      </c>
      <c r="B1" s="40"/>
      <c r="C1" s="40"/>
      <c r="D1" s="40"/>
      <c r="E1" s="40"/>
      <c r="F1" s="40"/>
      <c r="G1" s="40"/>
      <c r="H1" s="40"/>
      <c r="I1" s="40"/>
      <c r="J1" s="40"/>
    </row>
    <row r="2" spans="1:10" ht="15.75" customHeight="1">
      <c r="A2" s="41"/>
      <c r="B2" s="41"/>
      <c r="C2" s="41"/>
      <c r="D2" s="41"/>
      <c r="E2" s="41"/>
      <c r="F2" s="41"/>
      <c r="G2" s="41"/>
      <c r="H2" s="41"/>
      <c r="I2" s="41"/>
      <c r="J2" s="41"/>
    </row>
    <row r="3" spans="1:10" ht="15.75" customHeight="1">
      <c r="A3" s="41"/>
      <c r="B3" s="41"/>
      <c r="C3" s="41"/>
      <c r="D3" s="41"/>
      <c r="E3" s="41"/>
      <c r="F3" s="41"/>
      <c r="G3" s="41"/>
      <c r="H3" s="41"/>
      <c r="I3" s="41"/>
      <c r="J3" s="41"/>
    </row>
    <row r="4" spans="1:10" ht="15.75" customHeight="1">
      <c r="A4" s="41"/>
      <c r="B4" s="41"/>
      <c r="C4" s="41"/>
      <c r="D4" s="41"/>
      <c r="E4" s="41"/>
      <c r="F4" s="41"/>
      <c r="G4" s="41"/>
      <c r="H4" s="41"/>
      <c r="I4" s="41"/>
      <c r="J4" s="41"/>
    </row>
    <row r="5" spans="1:10" ht="15.75" customHeight="1">
      <c r="A5" s="41"/>
      <c r="B5" s="41"/>
      <c r="C5" s="41"/>
      <c r="D5" s="41"/>
      <c r="E5" s="41"/>
      <c r="F5" s="41"/>
      <c r="G5" s="41"/>
      <c r="H5" s="41"/>
      <c r="I5" s="41"/>
      <c r="J5" s="41"/>
    </row>
    <row r="6" spans="1:10" ht="15.75" customHeight="1">
      <c r="A6" s="41"/>
      <c r="B6" s="41"/>
      <c r="C6" s="41"/>
      <c r="D6" s="41"/>
      <c r="E6" s="41"/>
      <c r="F6" s="41"/>
      <c r="G6" s="41"/>
      <c r="H6" s="41"/>
      <c r="I6" s="41"/>
      <c r="J6" s="41"/>
    </row>
    <row r="7" spans="1:10" ht="15.75" customHeight="1">
      <c r="A7" s="41"/>
      <c r="B7" s="41"/>
      <c r="C7" s="41"/>
      <c r="D7" s="41"/>
      <c r="E7" s="41"/>
      <c r="F7" s="41"/>
      <c r="G7" s="41"/>
      <c r="H7" s="41"/>
      <c r="I7" s="41"/>
      <c r="J7" s="41"/>
    </row>
    <row r="8" spans="1:10" ht="15.75" customHeight="1" thickBot="1">
      <c r="A8" s="41"/>
      <c r="B8" s="41"/>
      <c r="C8" s="41"/>
      <c r="D8" s="41"/>
      <c r="E8" s="41"/>
      <c r="F8" s="41"/>
      <c r="G8" s="41"/>
      <c r="H8" s="41"/>
      <c r="I8" s="41"/>
      <c r="J8" s="41"/>
    </row>
    <row r="9" spans="1:11" s="2" customFormat="1" ht="64.5" thickBot="1">
      <c r="A9" s="6" t="s">
        <v>5</v>
      </c>
      <c r="B9" s="7" t="s">
        <v>10</v>
      </c>
      <c r="C9" s="7" t="s">
        <v>9</v>
      </c>
      <c r="D9" s="8" t="s">
        <v>0</v>
      </c>
      <c r="E9" s="7" t="s">
        <v>1</v>
      </c>
      <c r="F9" s="7" t="s">
        <v>3</v>
      </c>
      <c r="G9" s="7" t="s">
        <v>12</v>
      </c>
      <c r="H9" s="7" t="s">
        <v>30</v>
      </c>
      <c r="I9" s="8" t="s">
        <v>13</v>
      </c>
      <c r="J9" s="21" t="s">
        <v>68</v>
      </c>
      <c r="K9" s="2" t="s">
        <v>86</v>
      </c>
    </row>
    <row r="10" spans="1:11" ht="25.5">
      <c r="A10" s="9">
        <v>38205</v>
      </c>
      <c r="B10" s="5">
        <v>1</v>
      </c>
      <c r="C10" s="4">
        <v>3</v>
      </c>
      <c r="D10" s="3" t="s">
        <v>25</v>
      </c>
      <c r="J10" s="24">
        <v>2245.2</v>
      </c>
      <c r="K10" s="29">
        <f aca="true" t="shared" si="0" ref="K10:K52">(B10-1)*C10</f>
        <v>0</v>
      </c>
    </row>
    <row r="11" spans="1:11" s="15" customFormat="1" ht="76.5">
      <c r="A11" s="10">
        <v>38206</v>
      </c>
      <c r="B11" s="12">
        <v>1</v>
      </c>
      <c r="C11" s="13">
        <v>4</v>
      </c>
      <c r="D11" s="14" t="s">
        <v>16</v>
      </c>
      <c r="E11" s="13" t="s">
        <v>2</v>
      </c>
      <c r="F11" s="13" t="s">
        <v>4</v>
      </c>
      <c r="G11" s="13" t="s">
        <v>6</v>
      </c>
      <c r="H11" s="17" t="s">
        <v>31</v>
      </c>
      <c r="I11" s="14" t="s">
        <v>14</v>
      </c>
      <c r="J11" s="23">
        <v>185</v>
      </c>
      <c r="K11" s="29">
        <f t="shared" si="0"/>
        <v>0</v>
      </c>
    </row>
    <row r="12" spans="1:11" s="15" customFormat="1" ht="12.75">
      <c r="A12" s="10">
        <v>38207</v>
      </c>
      <c r="B12" s="12">
        <v>1</v>
      </c>
      <c r="C12" s="13">
        <v>1</v>
      </c>
      <c r="D12" s="14" t="s">
        <v>8</v>
      </c>
      <c r="E12" s="13"/>
      <c r="F12" s="13"/>
      <c r="G12" s="13"/>
      <c r="H12" s="17"/>
      <c r="I12" s="14"/>
      <c r="J12" s="23"/>
      <c r="K12" s="29">
        <f t="shared" si="0"/>
        <v>0</v>
      </c>
    </row>
    <row r="13" spans="1:11" s="15" customFormat="1" ht="38.25">
      <c r="A13" s="11">
        <v>38208</v>
      </c>
      <c r="B13" s="12">
        <v>2</v>
      </c>
      <c r="C13" s="13">
        <v>3</v>
      </c>
      <c r="D13" s="14" t="s">
        <v>110</v>
      </c>
      <c r="E13" s="13" t="s">
        <v>15</v>
      </c>
      <c r="F13" s="13">
        <v>65</v>
      </c>
      <c r="G13" s="13" t="s">
        <v>6</v>
      </c>
      <c r="H13" s="17" t="s">
        <v>34</v>
      </c>
      <c r="I13" s="14"/>
      <c r="J13" s="23"/>
      <c r="K13" s="29">
        <f t="shared" si="0"/>
        <v>3</v>
      </c>
    </row>
    <row r="14" spans="1:11" s="15" customFormat="1" ht="38.25">
      <c r="A14" s="11">
        <v>38209</v>
      </c>
      <c r="B14" s="12">
        <v>2</v>
      </c>
      <c r="C14" s="13">
        <v>1</v>
      </c>
      <c r="D14" s="14" t="s">
        <v>18</v>
      </c>
      <c r="E14" s="13"/>
      <c r="F14" s="13"/>
      <c r="G14" s="13"/>
      <c r="H14" s="17" t="s">
        <v>34</v>
      </c>
      <c r="I14" s="14"/>
      <c r="J14" s="23"/>
      <c r="K14" s="29">
        <f t="shared" si="0"/>
        <v>1</v>
      </c>
    </row>
    <row r="15" spans="1:11" s="15" customFormat="1" ht="25.5">
      <c r="A15" s="11">
        <v>38210</v>
      </c>
      <c r="B15" s="12">
        <v>2</v>
      </c>
      <c r="C15" s="13">
        <v>1</v>
      </c>
      <c r="D15" s="14" t="s">
        <v>111</v>
      </c>
      <c r="E15" s="13" t="s">
        <v>19</v>
      </c>
      <c r="F15" s="13">
        <v>62</v>
      </c>
      <c r="G15" s="13" t="s">
        <v>6</v>
      </c>
      <c r="H15" s="17" t="s">
        <v>32</v>
      </c>
      <c r="I15" s="14" t="s">
        <v>20</v>
      </c>
      <c r="J15" s="23">
        <v>4</v>
      </c>
      <c r="K15" s="29">
        <f t="shared" si="0"/>
        <v>1</v>
      </c>
    </row>
    <row r="16" spans="1:11" s="15" customFormat="1" ht="12.75">
      <c r="A16" s="11">
        <v>38211</v>
      </c>
      <c r="B16" s="12">
        <v>1</v>
      </c>
      <c r="C16" s="13">
        <v>1</v>
      </c>
      <c r="D16" s="14" t="s">
        <v>21</v>
      </c>
      <c r="E16" s="13" t="s">
        <v>22</v>
      </c>
      <c r="F16" s="13" t="s">
        <v>23</v>
      </c>
      <c r="G16" s="13" t="s">
        <v>6</v>
      </c>
      <c r="H16" s="17" t="s">
        <v>35</v>
      </c>
      <c r="I16" s="14"/>
      <c r="J16" s="23"/>
      <c r="K16" s="29">
        <f t="shared" si="0"/>
        <v>0</v>
      </c>
    </row>
    <row r="17" spans="1:11" s="15" customFormat="1" ht="51">
      <c r="A17" s="11">
        <v>38212</v>
      </c>
      <c r="B17" s="12">
        <v>2</v>
      </c>
      <c r="C17" s="13">
        <v>3.5</v>
      </c>
      <c r="D17" s="14" t="s">
        <v>24</v>
      </c>
      <c r="E17" s="13" t="s">
        <v>22</v>
      </c>
      <c r="F17" s="13" t="s">
        <v>4</v>
      </c>
      <c r="G17" s="13" t="s">
        <v>6</v>
      </c>
      <c r="H17" s="17" t="s">
        <v>36</v>
      </c>
      <c r="I17" s="14"/>
      <c r="J17" s="23"/>
      <c r="K17" s="29">
        <f t="shared" si="0"/>
        <v>3.5</v>
      </c>
    </row>
    <row r="18" spans="1:11" s="15" customFormat="1" ht="76.5">
      <c r="A18" s="10">
        <v>38213</v>
      </c>
      <c r="B18" s="15">
        <v>1.5</v>
      </c>
      <c r="C18" s="15">
        <v>12</v>
      </c>
      <c r="D18" s="14" t="s">
        <v>26</v>
      </c>
      <c r="E18" s="13" t="s">
        <v>22</v>
      </c>
      <c r="F18" s="13"/>
      <c r="G18" s="13" t="s">
        <v>6</v>
      </c>
      <c r="H18" s="17" t="s">
        <v>33</v>
      </c>
      <c r="J18" s="23"/>
      <c r="K18" s="29">
        <f t="shared" si="0"/>
        <v>6</v>
      </c>
    </row>
    <row r="19" spans="1:11" s="15" customFormat="1" ht="12.75">
      <c r="A19" s="10">
        <v>38214</v>
      </c>
      <c r="B19" s="13">
        <v>1</v>
      </c>
      <c r="C19" s="13">
        <v>1</v>
      </c>
      <c r="D19" s="14" t="s">
        <v>112</v>
      </c>
      <c r="E19" s="13" t="s">
        <v>2</v>
      </c>
      <c r="F19" s="13" t="s">
        <v>23</v>
      </c>
      <c r="G19" s="13"/>
      <c r="H19" s="17" t="s">
        <v>33</v>
      </c>
      <c r="J19" s="23"/>
      <c r="K19" s="29">
        <f t="shared" si="0"/>
        <v>0</v>
      </c>
    </row>
    <row r="20" spans="1:11" s="15" customFormat="1" ht="63.75">
      <c r="A20" s="10">
        <v>38214</v>
      </c>
      <c r="B20" s="12">
        <v>1</v>
      </c>
      <c r="C20" s="13">
        <v>2</v>
      </c>
      <c r="D20" s="14" t="s">
        <v>27</v>
      </c>
      <c r="E20" s="13" t="s">
        <v>28</v>
      </c>
      <c r="F20" s="13" t="s">
        <v>29</v>
      </c>
      <c r="G20" s="13" t="s">
        <v>38</v>
      </c>
      <c r="H20" s="17" t="s">
        <v>40</v>
      </c>
      <c r="I20" s="14"/>
      <c r="J20" s="23"/>
      <c r="K20" s="29">
        <f t="shared" si="0"/>
        <v>0</v>
      </c>
    </row>
    <row r="21" spans="1:11" s="15" customFormat="1" ht="63.75">
      <c r="A21" s="11">
        <v>38215</v>
      </c>
      <c r="B21" s="12">
        <v>2</v>
      </c>
      <c r="C21" s="13">
        <v>3</v>
      </c>
      <c r="D21" s="14" t="s">
        <v>37</v>
      </c>
      <c r="E21" s="13" t="s">
        <v>23</v>
      </c>
      <c r="F21" s="13" t="s">
        <v>4</v>
      </c>
      <c r="G21" s="13"/>
      <c r="H21" s="17" t="s">
        <v>39</v>
      </c>
      <c r="I21" s="14"/>
      <c r="J21" s="23"/>
      <c r="K21" s="29">
        <f t="shared" si="0"/>
        <v>3</v>
      </c>
    </row>
    <row r="22" spans="1:11" s="15" customFormat="1" ht="12.75">
      <c r="A22" s="11">
        <v>38216</v>
      </c>
      <c r="B22" s="12"/>
      <c r="C22" s="13"/>
      <c r="D22" s="14" t="s">
        <v>52</v>
      </c>
      <c r="E22" s="13"/>
      <c r="F22" s="13"/>
      <c r="G22" s="13"/>
      <c r="H22" s="17"/>
      <c r="I22" s="14"/>
      <c r="J22" s="23"/>
      <c r="K22" s="29">
        <f t="shared" si="0"/>
        <v>0</v>
      </c>
    </row>
    <row r="23" spans="1:11" s="15" customFormat="1" ht="12.75">
      <c r="A23" s="11">
        <v>38217</v>
      </c>
      <c r="B23" s="12">
        <v>2</v>
      </c>
      <c r="C23" s="13">
        <v>2</v>
      </c>
      <c r="D23" s="14" t="s">
        <v>42</v>
      </c>
      <c r="E23" s="13"/>
      <c r="F23" s="13"/>
      <c r="G23" s="13"/>
      <c r="H23" s="17"/>
      <c r="I23" s="14"/>
      <c r="J23" s="23"/>
      <c r="K23" s="29">
        <f t="shared" si="0"/>
        <v>2</v>
      </c>
    </row>
    <row r="24" spans="1:11" s="15" customFormat="1" ht="25.5">
      <c r="A24" s="11">
        <v>38218</v>
      </c>
      <c r="B24" s="12">
        <v>1</v>
      </c>
      <c r="C24" s="13">
        <v>2</v>
      </c>
      <c r="D24" s="14" t="s">
        <v>41</v>
      </c>
      <c r="E24" s="13"/>
      <c r="F24" s="13"/>
      <c r="G24" s="13"/>
      <c r="H24" s="17"/>
      <c r="I24" s="14"/>
      <c r="J24" s="23"/>
      <c r="K24" s="29">
        <f t="shared" si="0"/>
        <v>0</v>
      </c>
    </row>
    <row r="25" spans="1:11" s="15" customFormat="1" ht="12.75">
      <c r="A25" s="11">
        <v>38219</v>
      </c>
      <c r="B25" s="12">
        <v>1</v>
      </c>
      <c r="C25" s="13">
        <v>1</v>
      </c>
      <c r="D25" s="14" t="s">
        <v>85</v>
      </c>
      <c r="E25" s="13"/>
      <c r="F25" s="13"/>
      <c r="G25" s="13"/>
      <c r="H25" s="17"/>
      <c r="I25" s="14"/>
      <c r="J25" s="23"/>
      <c r="K25" s="29">
        <f t="shared" si="0"/>
        <v>0</v>
      </c>
    </row>
    <row r="26" spans="1:11" s="15" customFormat="1" ht="114.75">
      <c r="A26" s="10">
        <v>38220</v>
      </c>
      <c r="B26" s="18">
        <v>1.2</v>
      </c>
      <c r="C26" s="13">
        <v>14</v>
      </c>
      <c r="D26" s="14" t="s">
        <v>44</v>
      </c>
      <c r="E26" s="13" t="s">
        <v>29</v>
      </c>
      <c r="F26" s="13"/>
      <c r="G26" s="13"/>
      <c r="H26" s="17" t="s">
        <v>43</v>
      </c>
      <c r="I26" s="14"/>
      <c r="J26" s="23"/>
      <c r="K26" s="29">
        <f t="shared" si="0"/>
        <v>2.7999999999999994</v>
      </c>
    </row>
    <row r="27" spans="1:11" s="15" customFormat="1" ht="89.25">
      <c r="A27" s="10">
        <v>38221</v>
      </c>
      <c r="B27" s="18">
        <v>1.2</v>
      </c>
      <c r="C27" s="13">
        <v>5</v>
      </c>
      <c r="D27" s="14" t="s">
        <v>53</v>
      </c>
      <c r="E27" s="13" t="s">
        <v>29</v>
      </c>
      <c r="F27" s="13"/>
      <c r="G27" s="13"/>
      <c r="H27" s="17" t="s">
        <v>45</v>
      </c>
      <c r="I27" s="14"/>
      <c r="J27" s="23"/>
      <c r="K27" s="29">
        <f t="shared" si="0"/>
        <v>0.9999999999999998</v>
      </c>
    </row>
    <row r="28" spans="1:11" s="15" customFormat="1" ht="38.25">
      <c r="A28" s="11">
        <v>38222</v>
      </c>
      <c r="B28" s="18">
        <v>1.2</v>
      </c>
      <c r="C28" s="13">
        <v>6</v>
      </c>
      <c r="D28" s="14" t="s">
        <v>47</v>
      </c>
      <c r="E28" s="13" t="s">
        <v>4</v>
      </c>
      <c r="F28" s="13"/>
      <c r="G28" s="13"/>
      <c r="H28" s="17" t="s">
        <v>46</v>
      </c>
      <c r="I28" s="14" t="s">
        <v>70</v>
      </c>
      <c r="J28" s="23">
        <f>408.19-(179.99*1.07)</f>
        <v>215.6007</v>
      </c>
      <c r="K28" s="29">
        <f t="shared" si="0"/>
        <v>1.1999999999999997</v>
      </c>
    </row>
    <row r="29" spans="1:11" s="15" customFormat="1" ht="25.5">
      <c r="A29" s="11">
        <v>38223</v>
      </c>
      <c r="B29" s="12">
        <v>1</v>
      </c>
      <c r="C29" s="13">
        <v>1</v>
      </c>
      <c r="D29" s="14" t="s">
        <v>54</v>
      </c>
      <c r="E29" s="13" t="s">
        <v>29</v>
      </c>
      <c r="F29" s="13"/>
      <c r="G29" s="13"/>
      <c r="H29" s="17" t="s">
        <v>48</v>
      </c>
      <c r="I29" s="14"/>
      <c r="J29" s="23"/>
      <c r="K29" s="29">
        <f t="shared" si="0"/>
        <v>0</v>
      </c>
    </row>
    <row r="30" spans="1:11" s="15" customFormat="1" ht="25.5">
      <c r="A30" s="11">
        <v>38223</v>
      </c>
      <c r="B30" s="12">
        <v>1</v>
      </c>
      <c r="C30" s="13">
        <v>2.5</v>
      </c>
      <c r="D30" s="14" t="s">
        <v>55</v>
      </c>
      <c r="E30" s="13" t="s">
        <v>49</v>
      </c>
      <c r="F30" s="13"/>
      <c r="G30" s="13"/>
      <c r="H30" s="17"/>
      <c r="I30" s="14"/>
      <c r="J30" s="23"/>
      <c r="K30" s="29">
        <f t="shared" si="0"/>
        <v>0</v>
      </c>
    </row>
    <row r="31" spans="1:11" s="15" customFormat="1" ht="12.75">
      <c r="A31" s="11">
        <v>38224</v>
      </c>
      <c r="B31" s="12">
        <v>1</v>
      </c>
      <c r="C31" s="13">
        <v>1.5</v>
      </c>
      <c r="D31" s="14" t="s">
        <v>51</v>
      </c>
      <c r="E31" s="13" t="s">
        <v>4</v>
      </c>
      <c r="F31" s="13"/>
      <c r="G31" s="13"/>
      <c r="H31" s="17"/>
      <c r="I31" s="14"/>
      <c r="J31" s="23"/>
      <c r="K31" s="29">
        <f t="shared" si="0"/>
        <v>0</v>
      </c>
    </row>
    <row r="32" spans="1:11" s="15" customFormat="1" ht="12.75">
      <c r="A32" s="11">
        <v>38224</v>
      </c>
      <c r="B32" s="12">
        <v>1</v>
      </c>
      <c r="C32" s="13">
        <v>3</v>
      </c>
      <c r="D32" s="14" t="s">
        <v>50</v>
      </c>
      <c r="E32" s="13" t="s">
        <v>29</v>
      </c>
      <c r="F32" s="13"/>
      <c r="G32" s="13" t="s">
        <v>6</v>
      </c>
      <c r="H32" s="17"/>
      <c r="I32" s="14"/>
      <c r="J32" s="23"/>
      <c r="K32" s="29">
        <f t="shared" si="0"/>
        <v>0</v>
      </c>
    </row>
    <row r="33" spans="1:11" s="15" customFormat="1" ht="38.25">
      <c r="A33" s="11">
        <v>38225</v>
      </c>
      <c r="B33" s="12">
        <v>1</v>
      </c>
      <c r="C33" s="13">
        <v>3</v>
      </c>
      <c r="D33" s="14" t="s">
        <v>56</v>
      </c>
      <c r="E33" s="13" t="s">
        <v>4</v>
      </c>
      <c r="F33" s="13"/>
      <c r="G33" s="13" t="s">
        <v>6</v>
      </c>
      <c r="H33" s="17"/>
      <c r="I33" s="14"/>
      <c r="J33" s="23"/>
      <c r="K33" s="29">
        <f t="shared" si="0"/>
        <v>0</v>
      </c>
    </row>
    <row r="34" spans="1:11" s="15" customFormat="1" ht="38.25">
      <c r="A34" s="11">
        <v>38226</v>
      </c>
      <c r="B34" s="19">
        <v>1.5</v>
      </c>
      <c r="C34" s="13">
        <v>2</v>
      </c>
      <c r="D34" s="14" t="s">
        <v>57</v>
      </c>
      <c r="E34" s="13"/>
      <c r="F34" s="13"/>
      <c r="G34" s="13"/>
      <c r="H34" s="17"/>
      <c r="I34" s="14" t="s">
        <v>69</v>
      </c>
      <c r="J34" s="23">
        <v>100.62</v>
      </c>
      <c r="K34" s="29">
        <f t="shared" si="0"/>
        <v>1</v>
      </c>
    </row>
    <row r="35" spans="1:11" s="15" customFormat="1" ht="51">
      <c r="A35" s="11">
        <v>38226</v>
      </c>
      <c r="B35" s="19">
        <v>1</v>
      </c>
      <c r="C35" s="13">
        <v>4</v>
      </c>
      <c r="D35" s="14" t="s">
        <v>58</v>
      </c>
      <c r="E35" s="13" t="s">
        <v>59</v>
      </c>
      <c r="F35" s="13"/>
      <c r="G35" s="13"/>
      <c r="H35" s="17"/>
      <c r="I35" s="20" t="s">
        <v>66</v>
      </c>
      <c r="J35" s="23">
        <v>170.46</v>
      </c>
      <c r="K35" s="29">
        <f t="shared" si="0"/>
        <v>0</v>
      </c>
    </row>
    <row r="36" spans="1:11" s="15" customFormat="1" ht="63.75">
      <c r="A36" s="10">
        <v>38227</v>
      </c>
      <c r="B36" s="19">
        <v>1.5</v>
      </c>
      <c r="C36" s="13">
        <v>15</v>
      </c>
      <c r="D36" s="14" t="s">
        <v>60</v>
      </c>
      <c r="E36" s="13" t="s">
        <v>59</v>
      </c>
      <c r="F36" s="13"/>
      <c r="G36" s="13"/>
      <c r="H36" s="17"/>
      <c r="I36" s="14" t="s">
        <v>67</v>
      </c>
      <c r="J36" s="23">
        <v>73.79</v>
      </c>
      <c r="K36" s="29">
        <f t="shared" si="0"/>
        <v>7.5</v>
      </c>
    </row>
    <row r="37" spans="1:11" s="15" customFormat="1" ht="38.25">
      <c r="A37" s="10">
        <v>38228</v>
      </c>
      <c r="B37" s="12">
        <v>1</v>
      </c>
      <c r="C37" s="13">
        <v>5</v>
      </c>
      <c r="D37" s="14" t="s">
        <v>62</v>
      </c>
      <c r="E37" s="13" t="s">
        <v>61</v>
      </c>
      <c r="F37" s="13"/>
      <c r="G37" s="13"/>
      <c r="H37" s="17"/>
      <c r="I37" s="14" t="s">
        <v>94</v>
      </c>
      <c r="J37" s="23">
        <v>143</v>
      </c>
      <c r="K37" s="29">
        <f t="shared" si="0"/>
        <v>0</v>
      </c>
    </row>
    <row r="38" spans="1:11" s="15" customFormat="1" ht="12.75">
      <c r="A38" s="11">
        <v>38229</v>
      </c>
      <c r="B38" s="12">
        <v>1</v>
      </c>
      <c r="C38" s="13">
        <v>1</v>
      </c>
      <c r="D38" s="14" t="s">
        <v>63</v>
      </c>
      <c r="E38" s="13"/>
      <c r="F38" s="13"/>
      <c r="G38" s="13"/>
      <c r="H38" s="17"/>
      <c r="I38" s="14"/>
      <c r="J38" s="23"/>
      <c r="K38" s="29">
        <f t="shared" si="0"/>
        <v>0</v>
      </c>
    </row>
    <row r="39" spans="1:11" s="15" customFormat="1" ht="25.5">
      <c r="A39" s="11">
        <v>38230</v>
      </c>
      <c r="B39" s="12">
        <v>1</v>
      </c>
      <c r="C39" s="13">
        <v>1.5</v>
      </c>
      <c r="D39" s="14" t="s">
        <v>116</v>
      </c>
      <c r="E39" s="13"/>
      <c r="F39" s="13"/>
      <c r="G39" s="13"/>
      <c r="H39" s="17"/>
      <c r="I39" s="14"/>
      <c r="J39" s="23"/>
      <c r="K39" s="29">
        <f t="shared" si="0"/>
        <v>0</v>
      </c>
    </row>
    <row r="40" spans="1:11" s="15" customFormat="1" ht="12.75">
      <c r="A40" s="11">
        <v>38231</v>
      </c>
      <c r="B40" s="12">
        <v>1</v>
      </c>
      <c r="C40" s="13">
        <v>3</v>
      </c>
      <c r="D40" s="14" t="s">
        <v>64</v>
      </c>
      <c r="E40" s="13"/>
      <c r="F40" s="13"/>
      <c r="G40" s="13"/>
      <c r="H40" s="17"/>
      <c r="I40" s="14"/>
      <c r="J40" s="23"/>
      <c r="K40" s="29">
        <f t="shared" si="0"/>
        <v>0</v>
      </c>
    </row>
    <row r="41" spans="1:11" s="15" customFormat="1" ht="25.5">
      <c r="A41" s="11">
        <v>38232</v>
      </c>
      <c r="B41" s="12">
        <v>1</v>
      </c>
      <c r="C41" s="13">
        <v>1</v>
      </c>
      <c r="D41" s="14" t="s">
        <v>65</v>
      </c>
      <c r="E41" s="13"/>
      <c r="F41" s="13"/>
      <c r="G41" s="13"/>
      <c r="H41" s="17"/>
      <c r="I41" s="14"/>
      <c r="J41" s="23"/>
      <c r="K41" s="29">
        <f t="shared" si="0"/>
        <v>0</v>
      </c>
    </row>
    <row r="42" spans="1:11" s="15" customFormat="1" ht="293.25">
      <c r="A42" s="11">
        <v>38233</v>
      </c>
      <c r="B42" s="12">
        <v>1</v>
      </c>
      <c r="C42" s="13">
        <v>5</v>
      </c>
      <c r="D42" s="14" t="s">
        <v>72</v>
      </c>
      <c r="E42" s="13" t="s">
        <v>15</v>
      </c>
      <c r="F42" s="13"/>
      <c r="G42" s="13"/>
      <c r="H42" s="17" t="s">
        <v>74</v>
      </c>
      <c r="I42" s="14"/>
      <c r="J42" s="23"/>
      <c r="K42" s="29">
        <f t="shared" si="0"/>
        <v>0</v>
      </c>
    </row>
    <row r="43" spans="1:11" s="15" customFormat="1" ht="293.25">
      <c r="A43" s="10">
        <v>38234</v>
      </c>
      <c r="B43" s="18">
        <v>1.2</v>
      </c>
      <c r="C43" s="13">
        <v>13</v>
      </c>
      <c r="D43" s="14" t="s">
        <v>117</v>
      </c>
      <c r="E43" s="13" t="s">
        <v>71</v>
      </c>
      <c r="F43" s="13"/>
      <c r="G43" s="13"/>
      <c r="H43" s="17" t="s">
        <v>73</v>
      </c>
      <c r="I43" s="14"/>
      <c r="J43" s="23"/>
      <c r="K43" s="29">
        <f t="shared" si="0"/>
        <v>2.5999999999999996</v>
      </c>
    </row>
    <row r="44" spans="1:11" s="15" customFormat="1" ht="51">
      <c r="A44" s="10">
        <v>38235</v>
      </c>
      <c r="B44" s="18">
        <v>1.2</v>
      </c>
      <c r="C44" s="13">
        <v>9.5</v>
      </c>
      <c r="D44" s="14" t="s">
        <v>77</v>
      </c>
      <c r="E44" s="13"/>
      <c r="F44" s="13"/>
      <c r="G44" s="13"/>
      <c r="H44" s="17"/>
      <c r="I44" s="14" t="s">
        <v>75</v>
      </c>
      <c r="J44" s="23">
        <v>75</v>
      </c>
      <c r="K44" s="29">
        <f t="shared" si="0"/>
        <v>1.8999999999999995</v>
      </c>
    </row>
    <row r="45" spans="1:11" s="15" customFormat="1" ht="63.75">
      <c r="A45" s="10">
        <v>38236</v>
      </c>
      <c r="B45" s="12">
        <v>1</v>
      </c>
      <c r="C45" s="13">
        <v>10.5</v>
      </c>
      <c r="D45" s="14" t="s">
        <v>78</v>
      </c>
      <c r="E45" s="13"/>
      <c r="F45" s="13"/>
      <c r="G45" s="13"/>
      <c r="H45" s="17" t="s">
        <v>76</v>
      </c>
      <c r="I45" s="14"/>
      <c r="J45" s="23"/>
      <c r="K45" s="29">
        <f t="shared" si="0"/>
        <v>0</v>
      </c>
    </row>
    <row r="46" spans="1:11" s="15" customFormat="1" ht="25.5">
      <c r="A46" s="11">
        <v>38237</v>
      </c>
      <c r="B46" s="12">
        <v>1</v>
      </c>
      <c r="C46" s="13">
        <v>4</v>
      </c>
      <c r="D46" s="14" t="s">
        <v>79</v>
      </c>
      <c r="E46" s="13" t="s">
        <v>28</v>
      </c>
      <c r="F46" s="13" t="s">
        <v>4</v>
      </c>
      <c r="G46" s="13"/>
      <c r="H46" s="17"/>
      <c r="I46" s="14"/>
      <c r="J46" s="23"/>
      <c r="K46" s="29">
        <f t="shared" si="0"/>
        <v>0</v>
      </c>
    </row>
    <row r="47" spans="1:11" s="15" customFormat="1" ht="12.75">
      <c r="A47" s="11">
        <v>38238</v>
      </c>
      <c r="B47" s="12">
        <v>1</v>
      </c>
      <c r="C47" s="13">
        <v>1</v>
      </c>
      <c r="D47" s="14" t="s">
        <v>80</v>
      </c>
      <c r="E47" s="13" t="s">
        <v>29</v>
      </c>
      <c r="F47" s="13"/>
      <c r="G47" s="13"/>
      <c r="H47" s="17"/>
      <c r="I47" s="14"/>
      <c r="J47" s="23"/>
      <c r="K47" s="29">
        <f t="shared" si="0"/>
        <v>0</v>
      </c>
    </row>
    <row r="48" spans="1:11" s="15" customFormat="1" ht="25.5">
      <c r="A48" s="11">
        <v>38239</v>
      </c>
      <c r="B48" s="12">
        <v>1</v>
      </c>
      <c r="C48" s="13">
        <v>1</v>
      </c>
      <c r="D48" s="14" t="s">
        <v>118</v>
      </c>
      <c r="E48" s="13"/>
      <c r="F48" s="13"/>
      <c r="G48" s="13"/>
      <c r="H48" s="17"/>
      <c r="I48" s="14"/>
      <c r="J48" s="23"/>
      <c r="K48" s="29">
        <f t="shared" si="0"/>
        <v>0</v>
      </c>
    </row>
    <row r="49" spans="1:11" s="15" customFormat="1" ht="12.75">
      <c r="A49" s="11">
        <v>38239</v>
      </c>
      <c r="B49" s="12">
        <v>1</v>
      </c>
      <c r="C49" s="13">
        <v>2</v>
      </c>
      <c r="D49" s="14" t="s">
        <v>82</v>
      </c>
      <c r="E49" s="13"/>
      <c r="F49" s="13"/>
      <c r="G49" s="13"/>
      <c r="H49" s="17"/>
      <c r="I49" s="14"/>
      <c r="J49" s="23"/>
      <c r="K49" s="29">
        <f t="shared" si="0"/>
        <v>0</v>
      </c>
    </row>
    <row r="50" spans="1:11" s="15" customFormat="1" ht="25.5">
      <c r="A50" s="11">
        <v>38240</v>
      </c>
      <c r="B50" s="12">
        <v>1</v>
      </c>
      <c r="C50" s="13">
        <v>2</v>
      </c>
      <c r="D50" s="14" t="s">
        <v>81</v>
      </c>
      <c r="E50" s="13"/>
      <c r="F50" s="13"/>
      <c r="G50" s="13"/>
      <c r="H50" s="17"/>
      <c r="I50" s="14" t="s">
        <v>92</v>
      </c>
      <c r="J50" s="23">
        <f>1.5+20.16</f>
        <v>21.66</v>
      </c>
      <c r="K50" s="29">
        <f t="shared" si="0"/>
        <v>0</v>
      </c>
    </row>
    <row r="51" spans="1:11" s="15" customFormat="1" ht="25.5">
      <c r="A51" s="11">
        <v>38240</v>
      </c>
      <c r="B51" s="12">
        <v>1</v>
      </c>
      <c r="C51" s="13">
        <v>3.5</v>
      </c>
      <c r="D51" s="14" t="s">
        <v>83</v>
      </c>
      <c r="E51" s="13"/>
      <c r="F51" s="13"/>
      <c r="G51" s="13"/>
      <c r="H51" s="17"/>
      <c r="I51" s="14" t="s">
        <v>91</v>
      </c>
      <c r="J51" s="23">
        <v>13.9</v>
      </c>
      <c r="K51" s="29">
        <f t="shared" si="0"/>
        <v>0</v>
      </c>
    </row>
    <row r="52" spans="1:11" s="15" customFormat="1" ht="25.5">
      <c r="A52" s="10">
        <v>38241</v>
      </c>
      <c r="B52" s="12">
        <v>1</v>
      </c>
      <c r="C52" s="13">
        <v>5</v>
      </c>
      <c r="D52" s="14" t="s">
        <v>84</v>
      </c>
      <c r="E52" s="13"/>
      <c r="F52" s="13"/>
      <c r="G52" s="13"/>
      <c r="H52" s="17"/>
      <c r="I52" s="14" t="s">
        <v>90</v>
      </c>
      <c r="J52" s="23">
        <v>57.74</v>
      </c>
      <c r="K52" s="29">
        <f t="shared" si="0"/>
        <v>0</v>
      </c>
    </row>
    <row r="53" spans="1:11" s="15" customFormat="1" ht="63.75">
      <c r="A53" s="10">
        <v>38242</v>
      </c>
      <c r="B53" s="18">
        <v>1.2</v>
      </c>
      <c r="C53" s="13">
        <v>15</v>
      </c>
      <c r="D53" s="14" t="s">
        <v>119</v>
      </c>
      <c r="E53" s="13"/>
      <c r="F53" s="13"/>
      <c r="G53" s="13"/>
      <c r="H53" s="17"/>
      <c r="I53" s="14" t="s">
        <v>89</v>
      </c>
      <c r="J53" s="23">
        <v>142.26</v>
      </c>
      <c r="K53" s="29">
        <f aca="true" t="shared" si="1" ref="K53:K62">(B53-1)*C53</f>
        <v>2.999999999999999</v>
      </c>
    </row>
    <row r="54" spans="1:11" s="15" customFormat="1" ht="12.75">
      <c r="A54" s="11">
        <v>38243</v>
      </c>
      <c r="B54" s="12">
        <v>1</v>
      </c>
      <c r="C54" s="13">
        <v>1.5</v>
      </c>
      <c r="D54" s="14" t="s">
        <v>87</v>
      </c>
      <c r="E54" s="13"/>
      <c r="F54" s="13"/>
      <c r="G54" s="13"/>
      <c r="H54" s="17"/>
      <c r="I54" s="14" t="s">
        <v>88</v>
      </c>
      <c r="J54" s="23">
        <v>38.98</v>
      </c>
      <c r="K54" s="15">
        <f t="shared" si="1"/>
        <v>0</v>
      </c>
    </row>
    <row r="55" spans="1:11" s="15" customFormat="1" ht="12.75">
      <c r="A55" s="11">
        <v>38243</v>
      </c>
      <c r="B55" s="12">
        <v>1</v>
      </c>
      <c r="C55" s="13">
        <v>1.5</v>
      </c>
      <c r="D55" s="14" t="s">
        <v>87</v>
      </c>
      <c r="E55" s="13"/>
      <c r="F55" s="13"/>
      <c r="G55" s="13"/>
      <c r="H55" s="17"/>
      <c r="I55" s="14"/>
      <c r="J55" s="23"/>
      <c r="K55" s="15">
        <f t="shared" si="1"/>
        <v>0</v>
      </c>
    </row>
    <row r="56" spans="1:11" ht="12.75">
      <c r="A56" s="9">
        <v>38244</v>
      </c>
      <c r="B56" s="5">
        <v>1</v>
      </c>
      <c r="C56" s="4">
        <v>1</v>
      </c>
      <c r="D56" s="3" t="s">
        <v>87</v>
      </c>
      <c r="J56" s="24"/>
      <c r="K56" s="1">
        <f t="shared" si="1"/>
        <v>0</v>
      </c>
    </row>
    <row r="57" spans="1:11" ht="12.75">
      <c r="A57" s="9">
        <v>38244</v>
      </c>
      <c r="B57" s="5">
        <v>1</v>
      </c>
      <c r="C57" s="4">
        <v>1</v>
      </c>
      <c r="D57" s="3" t="s">
        <v>87</v>
      </c>
      <c r="J57" s="24"/>
      <c r="K57" s="1">
        <f t="shared" si="1"/>
        <v>0</v>
      </c>
    </row>
    <row r="58" spans="1:11" ht="12.75">
      <c r="A58" s="9">
        <v>38245</v>
      </c>
      <c r="B58" s="5">
        <v>0</v>
      </c>
      <c r="C58" s="4">
        <v>0</v>
      </c>
      <c r="D58" s="3" t="s">
        <v>93</v>
      </c>
      <c r="J58" s="24"/>
      <c r="K58" s="1">
        <f t="shared" si="1"/>
        <v>0</v>
      </c>
    </row>
    <row r="59" spans="1:11" ht="12.75">
      <c r="A59" s="9">
        <v>38246</v>
      </c>
      <c r="B59" s="5">
        <v>0</v>
      </c>
      <c r="C59" s="4">
        <v>0</v>
      </c>
      <c r="D59" s="3" t="s">
        <v>93</v>
      </c>
      <c r="J59" s="24"/>
      <c r="K59" s="1">
        <f t="shared" si="1"/>
        <v>0</v>
      </c>
    </row>
    <row r="60" spans="1:11" ht="12.75">
      <c r="A60" s="9">
        <v>38247</v>
      </c>
      <c r="B60" s="5">
        <v>0</v>
      </c>
      <c r="C60" s="4">
        <v>0</v>
      </c>
      <c r="D60" s="3" t="s">
        <v>93</v>
      </c>
      <c r="J60" s="24"/>
      <c r="K60" s="1">
        <f t="shared" si="1"/>
        <v>0</v>
      </c>
    </row>
    <row r="61" spans="1:11" ht="12.75">
      <c r="A61" s="10">
        <v>38248</v>
      </c>
      <c r="B61" s="5">
        <v>1</v>
      </c>
      <c r="C61" s="4">
        <v>6</v>
      </c>
      <c r="D61" s="3" t="s">
        <v>113</v>
      </c>
      <c r="J61" s="24"/>
      <c r="K61" s="1">
        <f t="shared" si="1"/>
        <v>0</v>
      </c>
    </row>
    <row r="62" spans="1:11" ht="38.25">
      <c r="A62" s="10">
        <v>38249</v>
      </c>
      <c r="B62" s="31">
        <v>1.25</v>
      </c>
      <c r="C62" s="4">
        <v>15</v>
      </c>
      <c r="D62" s="3" t="s">
        <v>95</v>
      </c>
      <c r="I62" s="3" t="s">
        <v>96</v>
      </c>
      <c r="J62" s="24"/>
      <c r="K62" s="1">
        <f t="shared" si="1"/>
        <v>3.75</v>
      </c>
    </row>
    <row r="63" spans="1:11" ht="12.75">
      <c r="A63" s="9">
        <v>38250</v>
      </c>
      <c r="B63" s="5">
        <v>1</v>
      </c>
      <c r="C63" s="4">
        <v>2</v>
      </c>
      <c r="D63" s="3" t="s">
        <v>97</v>
      </c>
      <c r="J63" s="24"/>
      <c r="K63" s="1">
        <v>2</v>
      </c>
    </row>
    <row r="64" spans="1:11" ht="12.75">
      <c r="A64" s="9">
        <v>38251</v>
      </c>
      <c r="B64" s="36">
        <v>1.5</v>
      </c>
      <c r="C64" s="4">
        <v>3</v>
      </c>
      <c r="D64" s="3" t="s">
        <v>105</v>
      </c>
      <c r="J64" s="24"/>
      <c r="K64" s="1">
        <v>1</v>
      </c>
    </row>
    <row r="65" spans="1:10" ht="12.75">
      <c r="A65" s="9">
        <v>38252</v>
      </c>
      <c r="D65" s="3" t="s">
        <v>115</v>
      </c>
      <c r="J65" s="24"/>
    </row>
    <row r="66" spans="1:10" ht="12.75">
      <c r="A66" s="9">
        <v>38253</v>
      </c>
      <c r="B66" s="5"/>
      <c r="J66" s="24"/>
    </row>
    <row r="67" spans="1:10" ht="12.75">
      <c r="A67" s="25">
        <v>38254</v>
      </c>
      <c r="B67" s="26"/>
      <c r="C67" s="27"/>
      <c r="D67" s="28" t="s">
        <v>120</v>
      </c>
      <c r="E67" s="27"/>
      <c r="F67" s="27"/>
      <c r="G67" s="27"/>
      <c r="J67" s="24"/>
    </row>
    <row r="68" spans="1:10" ht="12.75">
      <c r="A68" s="25">
        <v>38255</v>
      </c>
      <c r="B68" s="26"/>
      <c r="C68" s="27"/>
      <c r="D68" s="28"/>
      <c r="E68" s="27"/>
      <c r="F68" s="27"/>
      <c r="G68" s="27"/>
      <c r="J68" s="24"/>
    </row>
    <row r="69" spans="1:10" ht="12.75">
      <c r="A69" s="25">
        <v>38256</v>
      </c>
      <c r="B69" s="26"/>
      <c r="C69" s="27"/>
      <c r="D69" s="28"/>
      <c r="E69" s="27"/>
      <c r="F69" s="27"/>
      <c r="G69" s="27"/>
      <c r="J69" s="24"/>
    </row>
    <row r="70" spans="2:10" ht="12.75">
      <c r="B70" s="5"/>
      <c r="J70" s="24"/>
    </row>
    <row r="71" spans="1:10" ht="12.75">
      <c r="A71" s="1" t="s">
        <v>11</v>
      </c>
      <c r="B71" s="5"/>
      <c r="C71" s="4">
        <f>SUM(C10:C70)</f>
        <v>211.5</v>
      </c>
      <c r="J71" s="24"/>
    </row>
    <row r="72" spans="2:11" ht="12.75">
      <c r="B72" s="5"/>
      <c r="J72" s="24">
        <f>SUM(J2:J71)</f>
        <v>3487.210699999999</v>
      </c>
      <c r="K72" s="30">
        <f>SUM(K10:K71)</f>
        <v>47.25</v>
      </c>
    </row>
    <row r="73" spans="2:11" ht="12.75">
      <c r="B73" s="5"/>
      <c r="J73" s="24"/>
      <c r="K73" s="30"/>
    </row>
    <row r="74" spans="1:11" ht="12.75">
      <c r="A74" s="2" t="s">
        <v>108</v>
      </c>
      <c r="B74" s="5"/>
      <c r="D74" s="33" t="s">
        <v>98</v>
      </c>
      <c r="I74" s="3" t="s">
        <v>121</v>
      </c>
      <c r="J74" s="24"/>
      <c r="K74" s="30"/>
    </row>
    <row r="75" spans="2:11" ht="12.75">
      <c r="B75" s="5"/>
      <c r="D75" s="32" t="s">
        <v>100</v>
      </c>
      <c r="E75" s="4">
        <v>43</v>
      </c>
      <c r="I75" s="3" t="s">
        <v>122</v>
      </c>
      <c r="J75" s="24">
        <v>2692</v>
      </c>
      <c r="K75" s="30"/>
    </row>
    <row r="76" spans="2:11" ht="12.75">
      <c r="B76" s="5"/>
      <c r="D76" s="32" t="s">
        <v>104</v>
      </c>
      <c r="E76" s="4">
        <v>3</v>
      </c>
      <c r="I76" s="3" t="s">
        <v>123</v>
      </c>
      <c r="J76" s="24">
        <v>2775</v>
      </c>
      <c r="K76" s="30"/>
    </row>
    <row r="77" spans="2:11" ht="12.75">
      <c r="B77" s="5"/>
      <c r="D77" s="32" t="s">
        <v>106</v>
      </c>
      <c r="E77" s="4">
        <v>4.5</v>
      </c>
      <c r="J77" s="37">
        <f>SUM(J75:J76)</f>
        <v>5467</v>
      </c>
      <c r="K77" s="30"/>
    </row>
    <row r="78" spans="2:11" ht="15" customHeight="1">
      <c r="B78" s="5"/>
      <c r="D78" s="32" t="s">
        <v>114</v>
      </c>
      <c r="E78" s="4">
        <v>0.5</v>
      </c>
      <c r="J78" s="24"/>
      <c r="K78" s="30"/>
    </row>
    <row r="79" spans="2:11" ht="12.75">
      <c r="B79" s="5"/>
      <c r="D79" s="32" t="s">
        <v>101</v>
      </c>
      <c r="E79" s="4">
        <v>2</v>
      </c>
      <c r="I79" s="3" t="s">
        <v>124</v>
      </c>
      <c r="J79" s="24">
        <f>J77-J72</f>
        <v>1979.7893000000008</v>
      </c>
      <c r="K79" s="30"/>
    </row>
    <row r="80" spans="2:11" ht="12.75">
      <c r="B80" s="5"/>
      <c r="D80" s="32" t="s">
        <v>102</v>
      </c>
      <c r="E80" s="4">
        <v>2</v>
      </c>
      <c r="I80" s="3" t="s">
        <v>125</v>
      </c>
      <c r="J80" s="38">
        <f>C71</f>
        <v>211.5</v>
      </c>
      <c r="K80" s="30"/>
    </row>
    <row r="81" spans="2:11" ht="12.75">
      <c r="B81" s="5"/>
      <c r="D81" s="34" t="s">
        <v>109</v>
      </c>
      <c r="E81" s="35">
        <v>2.5</v>
      </c>
      <c r="I81" s="3" t="s">
        <v>126</v>
      </c>
      <c r="J81" s="24">
        <f>J79/J80</f>
        <v>9.360705910165489</v>
      </c>
      <c r="K81" s="30"/>
    </row>
    <row r="82" spans="2:11" ht="12.75">
      <c r="B82" s="5"/>
      <c r="D82" s="32" t="s">
        <v>103</v>
      </c>
      <c r="E82" s="4">
        <f>SUM(E75:E81)</f>
        <v>57.5</v>
      </c>
      <c r="J82" s="24"/>
      <c r="K82" s="30"/>
    </row>
    <row r="83" spans="2:11" ht="12.75">
      <c r="B83" s="5"/>
      <c r="D83" s="32"/>
      <c r="J83" s="24"/>
      <c r="K83" s="30"/>
    </row>
    <row r="84" spans="2:11" ht="12.75">
      <c r="B84" s="5"/>
      <c r="D84" s="33" t="s">
        <v>99</v>
      </c>
      <c r="J84" s="24"/>
      <c r="K84" s="30"/>
    </row>
    <row r="85" spans="2:11" ht="12.75">
      <c r="B85" s="5"/>
      <c r="D85" s="32" t="s">
        <v>100</v>
      </c>
      <c r="E85" s="4">
        <v>41</v>
      </c>
      <c r="J85" s="24"/>
      <c r="K85" s="30"/>
    </row>
    <row r="86" spans="2:11" ht="12.75">
      <c r="B86" s="5"/>
      <c r="D86" s="32" t="s">
        <v>104</v>
      </c>
      <c r="E86" s="4">
        <v>2.5</v>
      </c>
      <c r="J86" s="24"/>
      <c r="K86" s="30"/>
    </row>
    <row r="87" spans="2:11" ht="12.75">
      <c r="B87" s="5"/>
      <c r="D87" s="32" t="s">
        <v>107</v>
      </c>
      <c r="E87" s="4">
        <v>4</v>
      </c>
      <c r="J87" s="24"/>
      <c r="K87" s="30"/>
    </row>
    <row r="88" spans="2:11" ht="14.25" customHeight="1">
      <c r="B88" s="5"/>
      <c r="D88" s="32" t="s">
        <v>114</v>
      </c>
      <c r="E88" s="4">
        <v>0.5</v>
      </c>
      <c r="J88" s="24"/>
      <c r="K88" s="30"/>
    </row>
    <row r="89" spans="2:11" ht="12.75">
      <c r="B89" s="5"/>
      <c r="D89" s="32" t="s">
        <v>101</v>
      </c>
      <c r="E89" s="4">
        <v>2</v>
      </c>
      <c r="J89" s="24"/>
      <c r="K89" s="30"/>
    </row>
    <row r="90" spans="2:11" ht="12.75">
      <c r="B90" s="5"/>
      <c r="D90" s="32" t="s">
        <v>102</v>
      </c>
      <c r="E90" s="4">
        <v>1.5</v>
      </c>
      <c r="J90" s="24"/>
      <c r="K90" s="30"/>
    </row>
    <row r="91" spans="2:11" ht="12.75">
      <c r="B91" s="5"/>
      <c r="D91" s="34" t="s">
        <v>109</v>
      </c>
      <c r="E91" s="35">
        <v>2.5</v>
      </c>
      <c r="J91" s="24"/>
      <c r="K91" s="30"/>
    </row>
    <row r="92" spans="2:5" ht="12.75">
      <c r="B92" s="5"/>
      <c r="D92" s="32" t="s">
        <v>103</v>
      </c>
      <c r="E92" s="4">
        <f>SUM(E85:E91)</f>
        <v>54</v>
      </c>
    </row>
    <row r="93" ht="12.75">
      <c r="B93" s="5"/>
    </row>
    <row r="94" spans="2:4" ht="12.75">
      <c r="B94" s="4" t="s">
        <v>6</v>
      </c>
      <c r="C94" s="39" t="s">
        <v>7</v>
      </c>
      <c r="D94" s="39"/>
    </row>
    <row r="95" ht="12.75">
      <c r="B95" s="1"/>
    </row>
    <row r="96" ht="12.75">
      <c r="B96" s="5"/>
    </row>
    <row r="97" spans="1:10" ht="12.75">
      <c r="A97" s="42"/>
      <c r="B97" s="42"/>
      <c r="C97" s="42"/>
      <c r="D97" s="42"/>
      <c r="E97" s="42"/>
      <c r="F97" s="42"/>
      <c r="G97" s="42"/>
      <c r="H97" s="42"/>
      <c r="I97" s="42"/>
      <c r="J97" s="42"/>
    </row>
    <row r="98" spans="1:10" ht="12.75">
      <c r="A98" s="42"/>
      <c r="B98" s="42"/>
      <c r="C98" s="42"/>
      <c r="D98" s="42"/>
      <c r="E98" s="42"/>
      <c r="F98" s="42"/>
      <c r="G98" s="42"/>
      <c r="H98" s="42"/>
      <c r="I98" s="42"/>
      <c r="J98" s="42"/>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row r="113" ht="12.75">
      <c r="B113" s="5"/>
    </row>
    <row r="114" ht="12.75">
      <c r="B114" s="5"/>
    </row>
    <row r="115" ht="12.75">
      <c r="B115" s="5"/>
    </row>
    <row r="116" ht="12.75">
      <c r="B116" s="5"/>
    </row>
    <row r="117" ht="12.75">
      <c r="B117" s="5"/>
    </row>
    <row r="118" ht="12.75">
      <c r="B118" s="5"/>
    </row>
    <row r="119" ht="12.75">
      <c r="B119" s="5"/>
    </row>
    <row r="120" ht="12.75">
      <c r="B120" s="5"/>
    </row>
  </sheetData>
  <mergeCells count="4">
    <mergeCell ref="C94:D94"/>
    <mergeCell ref="A1:J1"/>
    <mergeCell ref="A2:J8"/>
    <mergeCell ref="A97:J98"/>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Atlantic Technology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Graeme J W Smith</dc:creator>
  <cp:keywords/>
  <dc:description/>
  <cp:lastModifiedBy>Graeme J W Smith</cp:lastModifiedBy>
  <dcterms:created xsi:type="dcterms:W3CDTF">2004-08-09T14:53:48Z</dcterms:created>
  <dcterms:modified xsi:type="dcterms:W3CDTF">2004-10-23T18:19:39Z</dcterms:modified>
  <cp:category/>
  <cp:version/>
  <cp:contentType/>
  <cp:contentStatus/>
</cp:coreProperties>
</file>